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8" i="1"/>
  <c r="F18"/>
  <c r="F14"/>
  <c r="B23"/>
  <c r="I17"/>
  <c r="I9"/>
  <c r="I7"/>
  <c r="I6"/>
  <c r="F17"/>
  <c r="B7"/>
  <c r="B9"/>
  <c r="F9"/>
  <c r="F7"/>
  <c r="F6"/>
  <c r="B20"/>
  <c r="B18"/>
  <c r="B17"/>
  <c r="I20" l="1"/>
  <c r="I23" s="1"/>
  <c r="F20"/>
  <c r="F23" s="1"/>
</calcChain>
</file>

<file path=xl/sharedStrings.xml><?xml version="1.0" encoding="utf-8"?>
<sst xmlns="http://schemas.openxmlformats.org/spreadsheetml/2006/main" count="44" uniqueCount="24">
  <si>
    <t xml:space="preserve">Pro-Forma Income and Expenses </t>
  </si>
  <si>
    <t>2643 Westbrook</t>
  </si>
  <si>
    <t>Scheduled Rent</t>
  </si>
  <si>
    <t>income</t>
  </si>
  <si>
    <t>expenses</t>
  </si>
  <si>
    <t>taxes</t>
  </si>
  <si>
    <t>insurance</t>
  </si>
  <si>
    <t>utilities</t>
  </si>
  <si>
    <t>management (10%)</t>
  </si>
  <si>
    <t>repairs and maintenance (10%)</t>
  </si>
  <si>
    <t>Monthly cash flow</t>
  </si>
  <si>
    <t>ACTUAL income and expenses July 2012-July 2013</t>
  </si>
  <si>
    <t>Rent collected</t>
  </si>
  <si>
    <t>vacancy rate 8%</t>
  </si>
  <si>
    <t>additional income--laundry</t>
  </si>
  <si>
    <t>total average monthly income</t>
  </si>
  <si>
    <t>Laundry income</t>
  </si>
  <si>
    <t>ACTUAL expected performance for new buyer</t>
  </si>
  <si>
    <t>based on new sale price</t>
  </si>
  <si>
    <t>based on non-commercial policy</t>
  </si>
  <si>
    <t>Sale price</t>
  </si>
  <si>
    <t>cash-on-cash-return</t>
  </si>
  <si>
    <t>reserves (5%)</t>
  </si>
  <si>
    <t>repairs and maintenance (18%)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</si>
</sst>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/>
    </xf>
    <xf numFmtId="44" fontId="0" fillId="0" borderId="0" xfId="1" applyFont="1"/>
    <xf numFmtId="164" fontId="0" fillId="0" borderId="0" xfId="2" applyNumberFormat="1" applyFont="1"/>
    <xf numFmtId="6" fontId="0" fillId="0" borderId="0" xfId="1" applyNumberFormat="1" applyFont="1"/>
    <xf numFmtId="0" fontId="2" fillId="0" borderId="0" xfId="0" applyFont="1"/>
    <xf numFmtId="44" fontId="2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C4" sqref="C4"/>
    </sheetView>
  </sheetViews>
  <sheetFormatPr defaultRowHeight="15"/>
  <cols>
    <col min="1" max="1" width="30.85546875" bestFit="1" customWidth="1"/>
    <col min="2" max="2" width="11.5703125" style="3" bestFit="1" customWidth="1"/>
    <col min="5" max="5" width="45.42578125" bestFit="1" customWidth="1"/>
    <col min="6" max="6" width="10.5703125" bestFit="1" customWidth="1"/>
    <col min="8" max="8" width="32.5703125" customWidth="1"/>
    <col min="9" max="9" width="10.5703125" bestFit="1" customWidth="1"/>
  </cols>
  <sheetData>
    <row r="1" spans="1:10">
      <c r="A1" s="6" t="s">
        <v>0</v>
      </c>
      <c r="B1" s="7"/>
      <c r="C1" s="6"/>
      <c r="D1" s="6"/>
      <c r="E1" s="6" t="s">
        <v>11</v>
      </c>
      <c r="F1" s="6"/>
      <c r="G1" s="6"/>
      <c r="H1" s="6" t="s">
        <v>17</v>
      </c>
      <c r="I1" s="6"/>
    </row>
    <row r="3" spans="1:10">
      <c r="A3" t="s">
        <v>1</v>
      </c>
    </row>
    <row r="5" spans="1:10">
      <c r="A5" s="1" t="s">
        <v>3</v>
      </c>
    </row>
    <row r="6" spans="1:10">
      <c r="A6" t="s">
        <v>2</v>
      </c>
      <c r="B6" s="3">
        <v>1740</v>
      </c>
      <c r="E6" t="s">
        <v>12</v>
      </c>
      <c r="F6" s="3">
        <f>19185.55/12</f>
        <v>1598.7958333333333</v>
      </c>
      <c r="H6" t="s">
        <v>12</v>
      </c>
      <c r="I6" s="3">
        <f>19185.55/12</f>
        <v>1598.7958333333333</v>
      </c>
    </row>
    <row r="7" spans="1:10">
      <c r="A7" t="s">
        <v>13</v>
      </c>
      <c r="B7" s="3">
        <f>-B6*0.08</f>
        <v>-139.20000000000002</v>
      </c>
      <c r="E7" t="s">
        <v>14</v>
      </c>
      <c r="F7" s="3">
        <f>495.25/12</f>
        <v>41.270833333333336</v>
      </c>
      <c r="H7" t="s">
        <v>14</v>
      </c>
      <c r="I7" s="3">
        <f>495.25/12</f>
        <v>41.270833333333336</v>
      </c>
    </row>
    <row r="8" spans="1:10">
      <c r="A8" t="s">
        <v>16</v>
      </c>
      <c r="B8" s="3">
        <v>100</v>
      </c>
      <c r="F8" s="3"/>
      <c r="I8" s="3"/>
    </row>
    <row r="9" spans="1:10">
      <c r="A9" t="s">
        <v>15</v>
      </c>
      <c r="B9" s="3">
        <f>+B6+B7+B8</f>
        <v>1700.8</v>
      </c>
      <c r="E9" t="s">
        <v>15</v>
      </c>
      <c r="F9" s="3">
        <f>+F6+F7</f>
        <v>1640.0666666666666</v>
      </c>
      <c r="H9" t="s">
        <v>15</v>
      </c>
      <c r="I9" s="3">
        <f>+I6+I7</f>
        <v>1640.0666666666666</v>
      </c>
    </row>
    <row r="10" spans="1:10">
      <c r="F10" s="3"/>
      <c r="I10" s="3"/>
    </row>
    <row r="12" spans="1:10">
      <c r="A12" s="2" t="s">
        <v>4</v>
      </c>
    </row>
    <row r="14" spans="1:10">
      <c r="A14" t="s">
        <v>5</v>
      </c>
      <c r="B14" s="3">
        <v>74.2</v>
      </c>
      <c r="E14" t="s">
        <v>5</v>
      </c>
      <c r="F14" s="3">
        <f>1005.09/12</f>
        <v>83.757500000000007</v>
      </c>
      <c r="H14" t="s">
        <v>5</v>
      </c>
      <c r="I14" s="3">
        <v>226.71</v>
      </c>
      <c r="J14" t="s">
        <v>18</v>
      </c>
    </row>
    <row r="15" spans="1:10">
      <c r="A15" t="s">
        <v>6</v>
      </c>
      <c r="B15" s="3">
        <v>40</v>
      </c>
      <c r="E15" t="s">
        <v>6</v>
      </c>
      <c r="F15" s="3">
        <v>37</v>
      </c>
      <c r="H15" t="s">
        <v>6</v>
      </c>
      <c r="I15" s="3">
        <v>60</v>
      </c>
      <c r="J15" t="s">
        <v>19</v>
      </c>
    </row>
    <row r="16" spans="1:10">
      <c r="A16" t="s">
        <v>7</v>
      </c>
      <c r="B16" s="3">
        <v>248.16666666666666</v>
      </c>
      <c r="E16" t="s">
        <v>7</v>
      </c>
      <c r="F16" s="3">
        <v>248.16666666666666</v>
      </c>
      <c r="H16" t="s">
        <v>7</v>
      </c>
      <c r="I16" s="3">
        <v>248.16666666666666</v>
      </c>
    </row>
    <row r="17" spans="1:9">
      <c r="A17" t="s">
        <v>8</v>
      </c>
      <c r="B17" s="3">
        <f>+B6*0.1</f>
        <v>174</v>
      </c>
      <c r="E17" t="s">
        <v>8</v>
      </c>
      <c r="F17" s="3">
        <f>+F6*0.1</f>
        <v>159.87958333333336</v>
      </c>
      <c r="H17" t="s">
        <v>8</v>
      </c>
      <c r="I17" s="3">
        <f>+I6*0.1</f>
        <v>159.87958333333336</v>
      </c>
    </row>
    <row r="18" spans="1:9">
      <c r="A18" t="s">
        <v>9</v>
      </c>
      <c r="B18" s="3">
        <f>+B6*0.1</f>
        <v>174</v>
      </c>
      <c r="E18" t="s">
        <v>23</v>
      </c>
      <c r="F18" s="3">
        <f>415.64-87</f>
        <v>328.64</v>
      </c>
      <c r="G18" s="4"/>
      <c r="H18" t="s">
        <v>23</v>
      </c>
      <c r="I18" s="3">
        <f>415.64-87</f>
        <v>328.64</v>
      </c>
    </row>
    <row r="19" spans="1:9">
      <c r="E19" t="s">
        <v>22</v>
      </c>
      <c r="F19" s="3">
        <v>87</v>
      </c>
      <c r="H19" t="s">
        <v>22</v>
      </c>
      <c r="I19" s="3">
        <v>87</v>
      </c>
    </row>
    <row r="20" spans="1:9">
      <c r="A20" t="s">
        <v>10</v>
      </c>
      <c r="B20" s="3">
        <f>+B9-SUM(B14:B18)</f>
        <v>990.43333333333328</v>
      </c>
      <c r="E20" t="s">
        <v>10</v>
      </c>
      <c r="F20" s="3">
        <f>+F9-SUM(F14:F18)</f>
        <v>782.62291666666658</v>
      </c>
      <c r="H20" t="s">
        <v>10</v>
      </c>
      <c r="I20" s="3">
        <f>+I9-SUM(I14:I18)</f>
        <v>616.6704166666666</v>
      </c>
    </row>
    <row r="22" spans="1:9">
      <c r="A22" t="s">
        <v>20</v>
      </c>
      <c r="B22" s="5">
        <v>90000</v>
      </c>
      <c r="E22" t="s">
        <v>20</v>
      </c>
      <c r="F22" s="5">
        <v>90000</v>
      </c>
      <c r="H22" t="s">
        <v>20</v>
      </c>
      <c r="I22" s="5">
        <v>90000</v>
      </c>
    </row>
    <row r="23" spans="1:9">
      <c r="A23" t="s">
        <v>21</v>
      </c>
      <c r="B23" s="4">
        <f>+(B20*12)/B22</f>
        <v>0.13205777777777777</v>
      </c>
      <c r="E23" t="s">
        <v>21</v>
      </c>
      <c r="F23" s="4">
        <f>+(F20*12)/F22</f>
        <v>0.1043497222222222</v>
      </c>
      <c r="H23" t="s">
        <v>21</v>
      </c>
      <c r="I23" s="4">
        <f>+(I20*12)/I22</f>
        <v>8.2222722222222211E-2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Proffitt Real Estate Services,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 Jones</dc:creator>
  <cp:lastModifiedBy>Vena Jones</cp:lastModifiedBy>
  <dcterms:created xsi:type="dcterms:W3CDTF">2013-07-16T17:49:06Z</dcterms:created>
  <dcterms:modified xsi:type="dcterms:W3CDTF">2013-07-16T19:22:09Z</dcterms:modified>
</cp:coreProperties>
</file>