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Sheet1!$A:$G,Sheet1!$1:$2</definedName>
    <definedName name="QBCANSUPPORTUPDATE" localSheetId="0">FALSE</definedName>
    <definedName name="QBCOMPANYFILENAME" localSheetId="0">"Z:\Proffitt Real Estate Services, Inc..QBW"</definedName>
    <definedName name="QBENDDATE" localSheetId="0">20130715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19</definedName>
    <definedName name="QBREPORTCOMPANYID" localSheetId="0">"503c29c80ae240f2aa809d87b3ae1c1e"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3</definedName>
    <definedName name="QBROWHEADERS" localSheetId="0">7</definedName>
    <definedName name="QBSTARTDATE" localSheetId="0">20120715</definedName>
  </definedNames>
  <calcPr calcId="125725"/>
</workbook>
</file>

<file path=xl/calcChain.xml><?xml version="1.0" encoding="utf-8"?>
<calcChain xmlns="http://schemas.openxmlformats.org/spreadsheetml/2006/main">
  <c r="P20" i="1"/>
  <c r="N31" l="1"/>
  <c r="L31"/>
  <c r="J31"/>
  <c r="H31"/>
  <c r="N30"/>
  <c r="L30"/>
  <c r="J30"/>
  <c r="H30"/>
  <c r="P29"/>
  <c r="R29" s="1"/>
  <c r="T29" s="1"/>
  <c r="V29" s="1"/>
  <c r="N29"/>
  <c r="L29"/>
  <c r="J29"/>
  <c r="H29"/>
  <c r="V28"/>
  <c r="T28"/>
  <c r="R28"/>
  <c r="P28"/>
  <c r="N28"/>
  <c r="L28"/>
  <c r="J28"/>
  <c r="H28"/>
  <c r="V27"/>
  <c r="T27"/>
  <c r="R27"/>
  <c r="V26"/>
  <c r="T26"/>
  <c r="R26"/>
  <c r="V24"/>
  <c r="T24"/>
  <c r="R24"/>
  <c r="V23"/>
  <c r="T23"/>
  <c r="R23"/>
  <c r="P23"/>
  <c r="N23"/>
  <c r="L23"/>
  <c r="J23"/>
  <c r="H23"/>
  <c r="V22"/>
  <c r="T22"/>
  <c r="R22"/>
  <c r="R20"/>
  <c r="T20" s="1"/>
  <c r="V20" s="1"/>
  <c r="V19"/>
  <c r="T19"/>
  <c r="R19"/>
  <c r="P19"/>
  <c r="N19"/>
  <c r="L19"/>
  <c r="J19"/>
  <c r="H19"/>
  <c r="V18"/>
  <c r="T18"/>
  <c r="R18"/>
  <c r="V17"/>
  <c r="T17"/>
  <c r="R17"/>
  <c r="V16"/>
  <c r="T16"/>
  <c r="R16"/>
  <c r="V13"/>
  <c r="T13"/>
  <c r="R13"/>
  <c r="P13"/>
  <c r="N13"/>
  <c r="L13"/>
  <c r="J13"/>
  <c r="H13"/>
  <c r="V12"/>
  <c r="T12"/>
  <c r="R12"/>
  <c r="P12"/>
  <c r="N12"/>
  <c r="L12"/>
  <c r="J12"/>
  <c r="H12"/>
  <c r="V11"/>
  <c r="T11"/>
  <c r="R11"/>
  <c r="P11"/>
  <c r="N11"/>
  <c r="L11"/>
  <c r="J11"/>
  <c r="H11"/>
  <c r="V10"/>
  <c r="T10"/>
  <c r="R10"/>
  <c r="V9"/>
  <c r="T9"/>
  <c r="R9"/>
  <c r="V8"/>
  <c r="T8"/>
  <c r="R8"/>
  <c r="P8"/>
  <c r="N8"/>
  <c r="L8"/>
  <c r="J8"/>
  <c r="H8"/>
  <c r="V7"/>
  <c r="T7"/>
  <c r="R7"/>
  <c r="P30" l="1"/>
  <c r="R30" l="1"/>
  <c r="T30" s="1"/>
  <c r="V30" s="1"/>
  <c r="P31"/>
  <c r="R31" s="1"/>
  <c r="T31" s="1"/>
  <c r="V31" s="1"/>
</calcChain>
</file>

<file path=xl/sharedStrings.xml><?xml version="1.0" encoding="utf-8"?>
<sst xmlns="http://schemas.openxmlformats.org/spreadsheetml/2006/main" count="43" uniqueCount="39">
  <si>
    <t>(Westbrook 2643)</t>
  </si>
  <si>
    <t>unit 1</t>
  </si>
  <si>
    <t>unit 2</t>
  </si>
  <si>
    <t>unit 3</t>
  </si>
  <si>
    <t>unit 4</t>
  </si>
  <si>
    <t>Westbrook 2643 - Other</t>
  </si>
  <si>
    <t>(Bowie Properties, Ltd)</t>
  </si>
  <si>
    <t>Total Westbrook 2643</t>
  </si>
  <si>
    <t>Total Bowie Properties, Ltd</t>
  </si>
  <si>
    <t>TOTAL</t>
  </si>
  <si>
    <t>Ordinary Income/Expense</t>
  </si>
  <si>
    <t>Income</t>
  </si>
  <si>
    <t>Rental Income</t>
  </si>
  <si>
    <t>Fee Income</t>
  </si>
  <si>
    <t>Laundry</t>
  </si>
  <si>
    <t>Total Fee Income</t>
  </si>
  <si>
    <t>Late Fees</t>
  </si>
  <si>
    <t>Rental Income - Other</t>
  </si>
  <si>
    <t>Total Rental Income</t>
  </si>
  <si>
    <t>Total Income</t>
  </si>
  <si>
    <t>Gross Profit</t>
  </si>
  <si>
    <t>Expense</t>
  </si>
  <si>
    <t>Repairs and Maintenance</t>
  </si>
  <si>
    <t>Contracted Repairs 1099</t>
  </si>
  <si>
    <t>Materials</t>
  </si>
  <si>
    <t>Pest Extermination</t>
  </si>
  <si>
    <t>Total Repairs and Maintenance</t>
  </si>
  <si>
    <t>Taxes</t>
  </si>
  <si>
    <t>Property</t>
  </si>
  <si>
    <t>Total Taxes</t>
  </si>
  <si>
    <t>Turnover Expenses</t>
  </si>
  <si>
    <t>Utilities</t>
  </si>
  <si>
    <t>Gas and Electric</t>
  </si>
  <si>
    <t>Water</t>
  </si>
  <si>
    <t>Total Utilities</t>
  </si>
  <si>
    <t>Total Expense</t>
  </si>
  <si>
    <t>Net Ordinary Income</t>
  </si>
  <si>
    <t>Net Income</t>
  </si>
  <si>
    <t>Insurance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</si>
</sst>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>
      <pane xSplit="7" ySplit="2" topLeftCell="H6" activePane="bottomRight" state="frozenSplit"/>
      <selection pane="topRight" activeCell="H1" sqref="H1"/>
      <selection pane="bottomLeft" activeCell="A3" sqref="A3"/>
      <selection pane="bottomRight" activeCell="P21" sqref="P21"/>
    </sheetView>
  </sheetViews>
  <sheetFormatPr defaultRowHeight="15"/>
  <cols>
    <col min="1" max="6" width="3" style="14" customWidth="1"/>
    <col min="7" max="7" width="21.140625" style="14" customWidth="1"/>
    <col min="8" max="8" width="14.85546875" style="15" bestFit="1" customWidth="1"/>
    <col min="9" max="9" width="2.28515625" style="15" customWidth="1"/>
    <col min="10" max="10" width="14.85546875" style="15" bestFit="1" customWidth="1"/>
    <col min="11" max="11" width="2.28515625" style="15" customWidth="1"/>
    <col min="12" max="12" width="14.85546875" style="15" bestFit="1" customWidth="1"/>
    <col min="13" max="13" width="2.28515625" style="15" customWidth="1"/>
    <col min="14" max="14" width="14.85546875" style="15" bestFit="1" customWidth="1"/>
    <col min="15" max="15" width="2.28515625" style="15" customWidth="1"/>
    <col min="16" max="16" width="19.7109375" style="15" bestFit="1" customWidth="1"/>
    <col min="17" max="17" width="2.28515625" style="15" customWidth="1"/>
    <col min="18" max="18" width="19.5703125" style="15" bestFit="1" customWidth="1"/>
    <col min="19" max="19" width="2.28515625" style="15" customWidth="1"/>
    <col min="20" max="20" width="22.85546875" style="15" bestFit="1" customWidth="1"/>
    <col min="21" max="21" width="2.28515625" style="15" customWidth="1"/>
    <col min="22" max="22" width="7.85546875" style="15" bestFit="1" customWidth="1"/>
  </cols>
  <sheetData>
    <row r="1" spans="1:22" s="12" customFormat="1">
      <c r="A1" s="10"/>
      <c r="B1" s="10"/>
      <c r="C1" s="10"/>
      <c r="D1" s="10"/>
      <c r="E1" s="10"/>
      <c r="F1" s="10"/>
      <c r="G1" s="10"/>
      <c r="H1" s="10" t="s">
        <v>1</v>
      </c>
      <c r="I1" s="11"/>
      <c r="J1" s="10" t="s">
        <v>2</v>
      </c>
      <c r="K1" s="11"/>
      <c r="L1" s="10" t="s">
        <v>3</v>
      </c>
      <c r="M1" s="11"/>
      <c r="N1" s="10" t="s">
        <v>4</v>
      </c>
      <c r="O1" s="11"/>
      <c r="P1" s="10" t="s">
        <v>5</v>
      </c>
      <c r="Q1" s="11"/>
      <c r="R1" s="10" t="s">
        <v>7</v>
      </c>
      <c r="S1" s="11"/>
      <c r="T1" s="11"/>
      <c r="U1" s="11"/>
      <c r="V1" s="11"/>
    </row>
    <row r="2" spans="1:22" s="12" customFormat="1" ht="15.75" thickBot="1">
      <c r="A2" s="10"/>
      <c r="B2" s="10"/>
      <c r="C2" s="10"/>
      <c r="D2" s="10"/>
      <c r="E2" s="10"/>
      <c r="F2" s="10"/>
      <c r="G2" s="10"/>
      <c r="H2" s="13" t="s">
        <v>0</v>
      </c>
      <c r="I2" s="11"/>
      <c r="J2" s="13" t="s">
        <v>0</v>
      </c>
      <c r="K2" s="11"/>
      <c r="L2" s="13" t="s">
        <v>0</v>
      </c>
      <c r="M2" s="11"/>
      <c r="N2" s="13" t="s">
        <v>0</v>
      </c>
      <c r="O2" s="11"/>
      <c r="P2" s="13" t="s">
        <v>0</v>
      </c>
      <c r="Q2" s="11"/>
      <c r="R2" s="13" t="s">
        <v>6</v>
      </c>
      <c r="S2" s="11"/>
      <c r="T2" s="13" t="s">
        <v>8</v>
      </c>
      <c r="U2" s="11"/>
      <c r="V2" s="13" t="s">
        <v>9</v>
      </c>
    </row>
    <row r="3" spans="1:22" ht="15.75" thickTop="1">
      <c r="A3" s="1"/>
      <c r="B3" s="1" t="s">
        <v>10</v>
      </c>
      <c r="C3" s="1"/>
      <c r="D3" s="1"/>
      <c r="E3" s="1"/>
      <c r="F3" s="1"/>
      <c r="G3" s="1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</row>
    <row r="4" spans="1:22">
      <c r="A4" s="1"/>
      <c r="B4" s="1"/>
      <c r="C4" s="1"/>
      <c r="D4" s="1" t="s">
        <v>11</v>
      </c>
      <c r="E4" s="1"/>
      <c r="F4" s="1"/>
      <c r="G4" s="1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</row>
    <row r="5" spans="1:22">
      <c r="A5" s="1"/>
      <c r="B5" s="1"/>
      <c r="C5" s="1"/>
      <c r="D5" s="1"/>
      <c r="E5" s="1" t="s">
        <v>12</v>
      </c>
      <c r="F5" s="1"/>
      <c r="G5" s="1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</row>
    <row r="6" spans="1:22">
      <c r="A6" s="1"/>
      <c r="B6" s="1"/>
      <c r="C6" s="1"/>
      <c r="D6" s="1"/>
      <c r="E6" s="1"/>
      <c r="F6" s="1" t="s">
        <v>13</v>
      </c>
      <c r="G6" s="1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</row>
    <row r="7" spans="1:22" ht="15.75" thickBot="1">
      <c r="A7" s="1"/>
      <c r="B7" s="1"/>
      <c r="C7" s="1"/>
      <c r="D7" s="1"/>
      <c r="E7" s="1"/>
      <c r="F7" s="1"/>
      <c r="G7" s="1" t="s">
        <v>14</v>
      </c>
      <c r="H7" s="4">
        <v>0</v>
      </c>
      <c r="I7" s="3"/>
      <c r="J7" s="4">
        <v>0</v>
      </c>
      <c r="K7" s="3"/>
      <c r="L7" s="4">
        <v>0</v>
      </c>
      <c r="M7" s="3"/>
      <c r="N7" s="4">
        <v>0</v>
      </c>
      <c r="O7" s="3"/>
      <c r="P7" s="4">
        <v>495.25</v>
      </c>
      <c r="Q7" s="3"/>
      <c r="R7" s="4">
        <f t="shared" ref="R7:R13" si="0">ROUND(SUM(H7:P7),5)</f>
        <v>495.25</v>
      </c>
      <c r="S7" s="3"/>
      <c r="T7" s="4">
        <f t="shared" ref="T7:T13" si="1">R7</f>
        <v>495.25</v>
      </c>
      <c r="U7" s="3"/>
      <c r="V7" s="4">
        <f t="shared" ref="V7:V13" si="2">T7</f>
        <v>495.25</v>
      </c>
    </row>
    <row r="8" spans="1:22">
      <c r="A8" s="1"/>
      <c r="B8" s="1"/>
      <c r="C8" s="1"/>
      <c r="D8" s="1"/>
      <c r="E8" s="1"/>
      <c r="F8" s="1" t="s">
        <v>15</v>
      </c>
      <c r="G8" s="1"/>
      <c r="H8" s="2">
        <f>ROUND(SUM(H6:H7),5)</f>
        <v>0</v>
      </c>
      <c r="I8" s="3"/>
      <c r="J8" s="2">
        <f>ROUND(SUM(J6:J7),5)</f>
        <v>0</v>
      </c>
      <c r="K8" s="3"/>
      <c r="L8" s="2">
        <f>ROUND(SUM(L6:L7),5)</f>
        <v>0</v>
      </c>
      <c r="M8" s="3"/>
      <c r="N8" s="2">
        <f>ROUND(SUM(N6:N7),5)</f>
        <v>0</v>
      </c>
      <c r="O8" s="3"/>
      <c r="P8" s="2">
        <f>ROUND(SUM(P6:P7),5)</f>
        <v>495.25</v>
      </c>
      <c r="Q8" s="3"/>
      <c r="R8" s="2">
        <f t="shared" si="0"/>
        <v>495.25</v>
      </c>
      <c r="S8" s="3"/>
      <c r="T8" s="2">
        <f t="shared" si="1"/>
        <v>495.25</v>
      </c>
      <c r="U8" s="3"/>
      <c r="V8" s="2">
        <f t="shared" si="2"/>
        <v>495.25</v>
      </c>
    </row>
    <row r="9" spans="1:22" ht="30" customHeight="1">
      <c r="A9" s="1"/>
      <c r="B9" s="1"/>
      <c r="C9" s="1"/>
      <c r="D9" s="1"/>
      <c r="E9" s="1"/>
      <c r="F9" s="1" t="s">
        <v>16</v>
      </c>
      <c r="G9" s="1"/>
      <c r="H9" s="2">
        <v>390.75</v>
      </c>
      <c r="I9" s="3"/>
      <c r="J9" s="2">
        <v>0</v>
      </c>
      <c r="K9" s="3"/>
      <c r="L9" s="2">
        <v>0</v>
      </c>
      <c r="M9" s="3"/>
      <c r="N9" s="2">
        <v>0</v>
      </c>
      <c r="O9" s="3"/>
      <c r="P9" s="2">
        <v>0</v>
      </c>
      <c r="Q9" s="3"/>
      <c r="R9" s="2">
        <f t="shared" si="0"/>
        <v>390.75</v>
      </c>
      <c r="S9" s="3"/>
      <c r="T9" s="2">
        <f t="shared" si="1"/>
        <v>390.75</v>
      </c>
      <c r="U9" s="3"/>
      <c r="V9" s="2">
        <f t="shared" si="2"/>
        <v>390.75</v>
      </c>
    </row>
    <row r="10" spans="1:22" ht="15.75" thickBot="1">
      <c r="A10" s="1"/>
      <c r="B10" s="1"/>
      <c r="C10" s="1"/>
      <c r="D10" s="1"/>
      <c r="E10" s="1"/>
      <c r="F10" s="1" t="s">
        <v>17</v>
      </c>
      <c r="G10" s="1"/>
      <c r="H10" s="5">
        <v>4690.28</v>
      </c>
      <c r="I10" s="3"/>
      <c r="J10" s="5">
        <v>4029.52</v>
      </c>
      <c r="K10" s="3"/>
      <c r="L10" s="5">
        <v>5400</v>
      </c>
      <c r="M10" s="3"/>
      <c r="N10" s="5">
        <v>4675</v>
      </c>
      <c r="O10" s="3"/>
      <c r="P10" s="5">
        <v>0</v>
      </c>
      <c r="Q10" s="3"/>
      <c r="R10" s="5">
        <f t="shared" si="0"/>
        <v>18794.8</v>
      </c>
      <c r="S10" s="3"/>
      <c r="T10" s="5">
        <f t="shared" si="1"/>
        <v>18794.8</v>
      </c>
      <c r="U10" s="3"/>
      <c r="V10" s="5">
        <f t="shared" si="2"/>
        <v>18794.8</v>
      </c>
    </row>
    <row r="11" spans="1:22" ht="15.75" thickBot="1">
      <c r="A11" s="1"/>
      <c r="B11" s="1"/>
      <c r="C11" s="1"/>
      <c r="D11" s="1"/>
      <c r="E11" s="1" t="s">
        <v>18</v>
      </c>
      <c r="F11" s="1"/>
      <c r="G11" s="1"/>
      <c r="H11" s="6">
        <f>ROUND(H5+SUM(H8:H10),5)</f>
        <v>5081.03</v>
      </c>
      <c r="I11" s="3"/>
      <c r="J11" s="6">
        <f>ROUND(J5+SUM(J8:J10),5)</f>
        <v>4029.52</v>
      </c>
      <c r="K11" s="3"/>
      <c r="L11" s="6">
        <f>ROUND(L5+SUM(L8:L10),5)</f>
        <v>5400</v>
      </c>
      <c r="M11" s="3"/>
      <c r="N11" s="6">
        <f>ROUND(N5+SUM(N8:N10),5)</f>
        <v>4675</v>
      </c>
      <c r="O11" s="3"/>
      <c r="P11" s="6">
        <f>ROUND(P5+SUM(P8:P10),5)</f>
        <v>495.25</v>
      </c>
      <c r="Q11" s="3"/>
      <c r="R11" s="6">
        <f t="shared" si="0"/>
        <v>19680.8</v>
      </c>
      <c r="S11" s="3"/>
      <c r="T11" s="6">
        <f t="shared" si="1"/>
        <v>19680.8</v>
      </c>
      <c r="U11" s="3"/>
      <c r="V11" s="6">
        <f t="shared" si="2"/>
        <v>19680.8</v>
      </c>
    </row>
    <row r="12" spans="1:22" ht="30" customHeight="1" thickBot="1">
      <c r="A12" s="1"/>
      <c r="B12" s="1"/>
      <c r="C12" s="1"/>
      <c r="D12" s="1" t="s">
        <v>19</v>
      </c>
      <c r="E12" s="1"/>
      <c r="F12" s="1"/>
      <c r="G12" s="1"/>
      <c r="H12" s="7">
        <f>ROUND(H4+H11,5)</f>
        <v>5081.03</v>
      </c>
      <c r="I12" s="3"/>
      <c r="J12" s="7">
        <f>ROUND(J4+J11,5)</f>
        <v>4029.52</v>
      </c>
      <c r="K12" s="3"/>
      <c r="L12" s="7">
        <f>ROUND(L4+L11,5)</f>
        <v>5400</v>
      </c>
      <c r="M12" s="3"/>
      <c r="N12" s="7">
        <f>ROUND(N4+N11,5)</f>
        <v>4675</v>
      </c>
      <c r="O12" s="3"/>
      <c r="P12" s="7">
        <f>ROUND(P4+P11,5)</f>
        <v>495.25</v>
      </c>
      <c r="Q12" s="3"/>
      <c r="R12" s="7">
        <f t="shared" si="0"/>
        <v>19680.8</v>
      </c>
      <c r="S12" s="3"/>
      <c r="T12" s="7">
        <f t="shared" si="1"/>
        <v>19680.8</v>
      </c>
      <c r="U12" s="3"/>
      <c r="V12" s="7">
        <f t="shared" si="2"/>
        <v>19680.8</v>
      </c>
    </row>
    <row r="13" spans="1:22" ht="30" customHeight="1">
      <c r="A13" s="1"/>
      <c r="B13" s="1"/>
      <c r="C13" s="1" t="s">
        <v>20</v>
      </c>
      <c r="D13" s="1"/>
      <c r="E13" s="1"/>
      <c r="F13" s="1"/>
      <c r="G13" s="1"/>
      <c r="H13" s="2">
        <f>H12</f>
        <v>5081.03</v>
      </c>
      <c r="I13" s="3"/>
      <c r="J13" s="2">
        <f>J12</f>
        <v>4029.52</v>
      </c>
      <c r="K13" s="3"/>
      <c r="L13" s="2">
        <f>L12</f>
        <v>5400</v>
      </c>
      <c r="M13" s="3"/>
      <c r="N13" s="2">
        <f>N12</f>
        <v>4675</v>
      </c>
      <c r="O13" s="3"/>
      <c r="P13" s="2">
        <f>P12</f>
        <v>495.25</v>
      </c>
      <c r="Q13" s="3"/>
      <c r="R13" s="2">
        <f t="shared" si="0"/>
        <v>19680.8</v>
      </c>
      <c r="S13" s="3"/>
      <c r="T13" s="2">
        <f t="shared" si="1"/>
        <v>19680.8</v>
      </c>
      <c r="U13" s="3"/>
      <c r="V13" s="2">
        <f t="shared" si="2"/>
        <v>19680.8</v>
      </c>
    </row>
    <row r="14" spans="1:22" ht="30" customHeight="1">
      <c r="A14" s="1"/>
      <c r="B14" s="1"/>
      <c r="C14" s="1"/>
      <c r="D14" s="1" t="s">
        <v>21</v>
      </c>
      <c r="E14" s="1"/>
      <c r="F14" s="1"/>
      <c r="G14" s="1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</row>
    <row r="15" spans="1:22">
      <c r="A15" s="1"/>
      <c r="B15" s="1"/>
      <c r="C15" s="1"/>
      <c r="D15" s="1"/>
      <c r="E15" s="1" t="s">
        <v>22</v>
      </c>
      <c r="F15" s="1"/>
      <c r="G15" s="1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</row>
    <row r="16" spans="1:22">
      <c r="A16" s="1"/>
      <c r="B16" s="1"/>
      <c r="C16" s="1"/>
      <c r="D16" s="1"/>
      <c r="E16" s="1"/>
      <c r="F16" s="1" t="s">
        <v>23</v>
      </c>
      <c r="G16" s="1"/>
      <c r="H16" s="2">
        <v>992.05</v>
      </c>
      <c r="I16" s="3"/>
      <c r="J16" s="2">
        <v>0</v>
      </c>
      <c r="K16" s="3"/>
      <c r="L16" s="2">
        <v>310</v>
      </c>
      <c r="M16" s="3"/>
      <c r="N16" s="2">
        <v>85</v>
      </c>
      <c r="O16" s="3"/>
      <c r="P16" s="2">
        <v>575</v>
      </c>
      <c r="Q16" s="3"/>
      <c r="R16" s="2">
        <f>ROUND(SUM(H16:P16),5)</f>
        <v>1962.05</v>
      </c>
      <c r="S16" s="3"/>
      <c r="T16" s="2">
        <f>R16</f>
        <v>1962.05</v>
      </c>
      <c r="U16" s="3"/>
      <c r="V16" s="2">
        <f>T16</f>
        <v>1962.05</v>
      </c>
    </row>
    <row r="17" spans="1:22">
      <c r="A17" s="1"/>
      <c r="B17" s="1"/>
      <c r="C17" s="1"/>
      <c r="D17" s="1"/>
      <c r="E17" s="1"/>
      <c r="F17" s="1" t="s">
        <v>24</v>
      </c>
      <c r="G17" s="1"/>
      <c r="H17" s="2">
        <v>0</v>
      </c>
      <c r="I17" s="3"/>
      <c r="J17" s="2">
        <v>0</v>
      </c>
      <c r="K17" s="3"/>
      <c r="L17" s="2">
        <v>141.5</v>
      </c>
      <c r="M17" s="3"/>
      <c r="N17" s="2">
        <v>6.5</v>
      </c>
      <c r="O17" s="3"/>
      <c r="P17" s="2">
        <v>1</v>
      </c>
      <c r="Q17" s="3"/>
      <c r="R17" s="2">
        <f>ROUND(SUM(H17:P17),5)</f>
        <v>149</v>
      </c>
      <c r="S17" s="3"/>
      <c r="T17" s="2">
        <f>R17</f>
        <v>149</v>
      </c>
      <c r="U17" s="3"/>
      <c r="V17" s="2">
        <f>T17</f>
        <v>149</v>
      </c>
    </row>
    <row r="18" spans="1:22" ht="15.75" thickBot="1">
      <c r="A18" s="1"/>
      <c r="B18" s="1"/>
      <c r="C18" s="1"/>
      <c r="D18" s="1"/>
      <c r="E18" s="1"/>
      <c r="F18" s="1" t="s">
        <v>25</v>
      </c>
      <c r="G18" s="1"/>
      <c r="H18" s="4">
        <v>0</v>
      </c>
      <c r="I18" s="3"/>
      <c r="J18" s="4">
        <v>0</v>
      </c>
      <c r="K18" s="3"/>
      <c r="L18" s="4">
        <v>0</v>
      </c>
      <c r="M18" s="3"/>
      <c r="N18" s="4">
        <v>0</v>
      </c>
      <c r="O18" s="3"/>
      <c r="P18" s="4">
        <v>367.43</v>
      </c>
      <c r="Q18" s="3"/>
      <c r="R18" s="4">
        <f>ROUND(SUM(H18:P18),5)</f>
        <v>367.43</v>
      </c>
      <c r="S18" s="3"/>
      <c r="T18" s="4">
        <f>R18</f>
        <v>367.43</v>
      </c>
      <c r="U18" s="3"/>
      <c r="V18" s="4">
        <f>T18</f>
        <v>367.43</v>
      </c>
    </row>
    <row r="19" spans="1:22">
      <c r="A19" s="1"/>
      <c r="B19" s="1"/>
      <c r="C19" s="1"/>
      <c r="D19" s="1"/>
      <c r="E19" s="1" t="s">
        <v>26</v>
      </c>
      <c r="F19" s="1"/>
      <c r="G19" s="1"/>
      <c r="H19" s="2">
        <f>ROUND(SUM(H15:H18),5)</f>
        <v>992.05</v>
      </c>
      <c r="I19" s="3"/>
      <c r="J19" s="2">
        <f>ROUND(SUM(J15:J18),5)</f>
        <v>0</v>
      </c>
      <c r="K19" s="3"/>
      <c r="L19" s="2">
        <f>ROUND(SUM(L15:L18),5)</f>
        <v>451.5</v>
      </c>
      <c r="M19" s="3"/>
      <c r="N19" s="2">
        <f>ROUND(SUM(N15:N18),5)</f>
        <v>91.5</v>
      </c>
      <c r="O19" s="3"/>
      <c r="P19" s="2">
        <f>ROUND(SUM(P15:P18),5)</f>
        <v>943.43</v>
      </c>
      <c r="Q19" s="3"/>
      <c r="R19" s="2">
        <f>ROUND(SUM(H19:P19),5)</f>
        <v>2478.48</v>
      </c>
      <c r="S19" s="3"/>
      <c r="T19" s="2">
        <f>R19</f>
        <v>2478.48</v>
      </c>
      <c r="U19" s="3"/>
      <c r="V19" s="2">
        <f>T19</f>
        <v>2478.48</v>
      </c>
    </row>
    <row r="20" spans="1:22" ht="30" customHeight="1">
      <c r="A20" s="1"/>
      <c r="B20" s="1"/>
      <c r="C20" s="1"/>
      <c r="D20" s="1"/>
      <c r="E20" s="1" t="s">
        <v>38</v>
      </c>
      <c r="F20" s="1"/>
      <c r="G20" s="1"/>
      <c r="H20" s="2">
        <v>0</v>
      </c>
      <c r="I20" s="3"/>
      <c r="J20" s="2">
        <v>0</v>
      </c>
      <c r="K20" s="3"/>
      <c r="L20" s="2">
        <v>0</v>
      </c>
      <c r="M20" s="3"/>
      <c r="N20" s="2">
        <v>0</v>
      </c>
      <c r="O20" s="3"/>
      <c r="P20" s="2">
        <f>37.19*12</f>
        <v>446.28</v>
      </c>
      <c r="Q20" s="3"/>
      <c r="R20" s="2">
        <f>ROUND(SUM(H20:P20),5)</f>
        <v>446.28</v>
      </c>
      <c r="S20" s="3"/>
      <c r="T20" s="2">
        <f>R20</f>
        <v>446.28</v>
      </c>
      <c r="U20" s="3"/>
      <c r="V20" s="2">
        <f>T20</f>
        <v>446.28</v>
      </c>
    </row>
    <row r="21" spans="1:22">
      <c r="A21" s="1"/>
      <c r="B21" s="1"/>
      <c r="C21" s="1"/>
      <c r="D21" s="1"/>
      <c r="E21" s="1" t="s">
        <v>27</v>
      </c>
      <c r="F21" s="1"/>
      <c r="G21" s="1"/>
      <c r="H21" s="2"/>
      <c r="I21" s="3"/>
      <c r="J21" s="2"/>
      <c r="K21" s="3"/>
      <c r="L21" s="2"/>
      <c r="M21" s="3"/>
      <c r="N21" s="2"/>
      <c r="O21" s="3"/>
      <c r="P21" s="2"/>
      <c r="Q21" s="3"/>
      <c r="R21" s="2"/>
      <c r="S21" s="3"/>
      <c r="T21" s="2"/>
      <c r="U21" s="3"/>
      <c r="V21" s="2"/>
    </row>
    <row r="22" spans="1:22" ht="15.75" thickBot="1">
      <c r="A22" s="1"/>
      <c r="B22" s="1"/>
      <c r="C22" s="1"/>
      <c r="D22" s="1"/>
      <c r="E22" s="1"/>
      <c r="F22" s="1" t="s">
        <v>28</v>
      </c>
      <c r="G22" s="1"/>
      <c r="H22" s="4">
        <v>0</v>
      </c>
      <c r="I22" s="3"/>
      <c r="J22" s="4">
        <v>0</v>
      </c>
      <c r="K22" s="3"/>
      <c r="L22" s="4">
        <v>0</v>
      </c>
      <c r="M22" s="3"/>
      <c r="N22" s="4">
        <v>0</v>
      </c>
      <c r="O22" s="3"/>
      <c r="P22" s="4">
        <v>1005.09</v>
      </c>
      <c r="Q22" s="3"/>
      <c r="R22" s="4">
        <f>ROUND(SUM(H22:P22),5)</f>
        <v>1005.09</v>
      </c>
      <c r="S22" s="3"/>
      <c r="T22" s="4">
        <f>R22</f>
        <v>1005.09</v>
      </c>
      <c r="U22" s="3"/>
      <c r="V22" s="4">
        <f>T22</f>
        <v>1005.09</v>
      </c>
    </row>
    <row r="23" spans="1:22">
      <c r="A23" s="1"/>
      <c r="B23" s="1"/>
      <c r="C23" s="1"/>
      <c r="D23" s="1"/>
      <c r="E23" s="1" t="s">
        <v>29</v>
      </c>
      <c r="F23" s="1"/>
      <c r="G23" s="1"/>
      <c r="H23" s="2">
        <f>ROUND(SUM(H21:H22),5)</f>
        <v>0</v>
      </c>
      <c r="I23" s="3"/>
      <c r="J23" s="2">
        <f>ROUND(SUM(J21:J22),5)</f>
        <v>0</v>
      </c>
      <c r="K23" s="3"/>
      <c r="L23" s="2">
        <f>ROUND(SUM(L21:L22),5)</f>
        <v>0</v>
      </c>
      <c r="M23" s="3"/>
      <c r="N23" s="2">
        <f>ROUND(SUM(N21:N22),5)</f>
        <v>0</v>
      </c>
      <c r="O23" s="3"/>
      <c r="P23" s="2">
        <f>ROUND(SUM(P21:P22),5)</f>
        <v>1005.09</v>
      </c>
      <c r="Q23" s="3"/>
      <c r="R23" s="2">
        <f>ROUND(SUM(H23:P23),5)</f>
        <v>1005.09</v>
      </c>
      <c r="S23" s="3"/>
      <c r="T23" s="2">
        <f>R23</f>
        <v>1005.09</v>
      </c>
      <c r="U23" s="3"/>
      <c r="V23" s="2">
        <f>T23</f>
        <v>1005.09</v>
      </c>
    </row>
    <row r="24" spans="1:22" ht="30" customHeight="1">
      <c r="A24" s="1"/>
      <c r="B24" s="1"/>
      <c r="C24" s="1"/>
      <c r="D24" s="1"/>
      <c r="E24" s="1" t="s">
        <v>30</v>
      </c>
      <c r="F24" s="1"/>
      <c r="G24" s="1"/>
      <c r="H24" s="2">
        <v>0</v>
      </c>
      <c r="I24" s="3"/>
      <c r="J24" s="2">
        <v>0</v>
      </c>
      <c r="K24" s="3"/>
      <c r="L24" s="2">
        <v>2509.15</v>
      </c>
      <c r="M24" s="3"/>
      <c r="N24" s="2">
        <v>0</v>
      </c>
      <c r="O24" s="3"/>
      <c r="P24" s="2">
        <v>0</v>
      </c>
      <c r="Q24" s="3"/>
      <c r="R24" s="2">
        <f>ROUND(SUM(H24:P24),5)</f>
        <v>2509.15</v>
      </c>
      <c r="S24" s="3"/>
      <c r="T24" s="2">
        <f>R24</f>
        <v>2509.15</v>
      </c>
      <c r="U24" s="3"/>
      <c r="V24" s="2">
        <f>T24</f>
        <v>2509.15</v>
      </c>
    </row>
    <row r="25" spans="1:22">
      <c r="A25" s="1"/>
      <c r="B25" s="1"/>
      <c r="C25" s="1"/>
      <c r="D25" s="1"/>
      <c r="E25" s="1" t="s">
        <v>31</v>
      </c>
      <c r="F25" s="1"/>
      <c r="G25" s="1"/>
      <c r="H25" s="2"/>
      <c r="I25" s="3"/>
      <c r="J25" s="2"/>
      <c r="K25" s="3"/>
      <c r="L25" s="2"/>
      <c r="M25" s="3"/>
      <c r="N25" s="2"/>
      <c r="O25" s="3"/>
      <c r="P25" s="2"/>
      <c r="Q25" s="3"/>
      <c r="R25" s="2"/>
      <c r="S25" s="3"/>
      <c r="T25" s="2"/>
      <c r="U25" s="3"/>
      <c r="V25" s="2"/>
    </row>
    <row r="26" spans="1:22">
      <c r="A26" s="1"/>
      <c r="B26" s="1"/>
      <c r="C26" s="1"/>
      <c r="D26" s="1"/>
      <c r="E26" s="1"/>
      <c r="F26" s="1" t="s">
        <v>32</v>
      </c>
      <c r="G26" s="1"/>
      <c r="H26" s="2">
        <v>0</v>
      </c>
      <c r="I26" s="3"/>
      <c r="J26" s="2">
        <v>0</v>
      </c>
      <c r="K26" s="3"/>
      <c r="L26" s="2">
        <v>0</v>
      </c>
      <c r="M26" s="3"/>
      <c r="N26" s="2">
        <v>0</v>
      </c>
      <c r="O26" s="3"/>
      <c r="P26" s="2">
        <v>915.19</v>
      </c>
      <c r="Q26" s="3"/>
      <c r="R26" s="2">
        <f t="shared" ref="R26:R31" si="3">ROUND(SUM(H26:P26),5)</f>
        <v>915.19</v>
      </c>
      <c r="S26" s="3"/>
      <c r="T26" s="2">
        <f t="shared" ref="T26:T31" si="4">R26</f>
        <v>915.19</v>
      </c>
      <c r="U26" s="3"/>
      <c r="V26" s="2">
        <f t="shared" ref="V26:V31" si="5">T26</f>
        <v>915.19</v>
      </c>
    </row>
    <row r="27" spans="1:22" ht="15.75" thickBot="1">
      <c r="A27" s="1"/>
      <c r="B27" s="1"/>
      <c r="C27" s="1"/>
      <c r="D27" s="1"/>
      <c r="E27" s="1"/>
      <c r="F27" s="1" t="s">
        <v>33</v>
      </c>
      <c r="G27" s="1"/>
      <c r="H27" s="5">
        <v>0</v>
      </c>
      <c r="I27" s="3"/>
      <c r="J27" s="5">
        <v>0</v>
      </c>
      <c r="K27" s="3"/>
      <c r="L27" s="5">
        <v>0</v>
      </c>
      <c r="M27" s="3"/>
      <c r="N27" s="5">
        <v>0</v>
      </c>
      <c r="O27" s="3"/>
      <c r="P27" s="5">
        <v>2062.9899999999998</v>
      </c>
      <c r="Q27" s="3"/>
      <c r="R27" s="5">
        <f t="shared" si="3"/>
        <v>2062.9899999999998</v>
      </c>
      <c r="S27" s="3"/>
      <c r="T27" s="5">
        <f t="shared" si="4"/>
        <v>2062.9899999999998</v>
      </c>
      <c r="U27" s="3"/>
      <c r="V27" s="5">
        <f t="shared" si="5"/>
        <v>2062.9899999999998</v>
      </c>
    </row>
    <row r="28" spans="1:22" ht="15.75" thickBot="1">
      <c r="A28" s="1"/>
      <c r="B28" s="1"/>
      <c r="C28" s="1"/>
      <c r="D28" s="1"/>
      <c r="E28" s="1" t="s">
        <v>34</v>
      </c>
      <c r="F28" s="1"/>
      <c r="G28" s="1"/>
      <c r="H28" s="6">
        <f>ROUND(SUM(H25:H27),5)</f>
        <v>0</v>
      </c>
      <c r="I28" s="3"/>
      <c r="J28" s="6">
        <f>ROUND(SUM(J25:J27),5)</f>
        <v>0</v>
      </c>
      <c r="K28" s="3"/>
      <c r="L28" s="6">
        <f>ROUND(SUM(L25:L27),5)</f>
        <v>0</v>
      </c>
      <c r="M28" s="3"/>
      <c r="N28" s="6">
        <f>ROUND(SUM(N25:N27),5)</f>
        <v>0</v>
      </c>
      <c r="O28" s="3"/>
      <c r="P28" s="6">
        <f>ROUND(SUM(P25:P27),5)</f>
        <v>2978.18</v>
      </c>
      <c r="Q28" s="3"/>
      <c r="R28" s="6">
        <f t="shared" si="3"/>
        <v>2978.18</v>
      </c>
      <c r="S28" s="3"/>
      <c r="T28" s="6">
        <f t="shared" si="4"/>
        <v>2978.18</v>
      </c>
      <c r="U28" s="3"/>
      <c r="V28" s="6">
        <f t="shared" si="5"/>
        <v>2978.18</v>
      </c>
    </row>
    <row r="29" spans="1:22" ht="30" customHeight="1" thickBot="1">
      <c r="A29" s="1"/>
      <c r="B29" s="1"/>
      <c r="C29" s="1"/>
      <c r="D29" s="1" t="s">
        <v>35</v>
      </c>
      <c r="E29" s="1"/>
      <c r="F29" s="1"/>
      <c r="G29" s="1"/>
      <c r="H29" s="6">
        <f>ROUND(H14+SUM(H19:H20)+SUM(H23:H24)+H28,5)</f>
        <v>992.05</v>
      </c>
      <c r="I29" s="3"/>
      <c r="J29" s="6">
        <f>ROUND(J14+SUM(J19:J20)+SUM(J23:J24)+J28,5)</f>
        <v>0</v>
      </c>
      <c r="K29" s="3"/>
      <c r="L29" s="6">
        <f>ROUND(L14+SUM(L19:L20)+SUM(L23:L24)+L28,5)</f>
        <v>2960.65</v>
      </c>
      <c r="M29" s="3"/>
      <c r="N29" s="6">
        <f>ROUND(N14+SUM(N19:N20)+SUM(N23:N24)+N28,5)</f>
        <v>91.5</v>
      </c>
      <c r="O29" s="3"/>
      <c r="P29" s="6">
        <f>ROUND(P14+SUM(P19:P20)+SUM(P23:P24)+P28,5)</f>
        <v>5372.98</v>
      </c>
      <c r="Q29" s="3"/>
      <c r="R29" s="6">
        <f t="shared" si="3"/>
        <v>9417.18</v>
      </c>
      <c r="S29" s="3"/>
      <c r="T29" s="6">
        <f t="shared" si="4"/>
        <v>9417.18</v>
      </c>
      <c r="U29" s="3"/>
      <c r="V29" s="6">
        <f t="shared" si="5"/>
        <v>9417.18</v>
      </c>
    </row>
    <row r="30" spans="1:22" ht="30" customHeight="1" thickBot="1">
      <c r="A30" s="1"/>
      <c r="B30" s="1" t="s">
        <v>36</v>
      </c>
      <c r="C30" s="1"/>
      <c r="D30" s="1"/>
      <c r="E30" s="1"/>
      <c r="F30" s="1"/>
      <c r="G30" s="1"/>
      <c r="H30" s="6">
        <f>ROUND(H3+H13-H29,5)</f>
        <v>4088.98</v>
      </c>
      <c r="I30" s="3"/>
      <c r="J30" s="6">
        <f>ROUND(J3+J13-J29,5)</f>
        <v>4029.52</v>
      </c>
      <c r="K30" s="3"/>
      <c r="L30" s="6">
        <f>ROUND(L3+L13-L29,5)</f>
        <v>2439.35</v>
      </c>
      <c r="M30" s="3"/>
      <c r="N30" s="6">
        <f>ROUND(N3+N13-N29,5)</f>
        <v>4583.5</v>
      </c>
      <c r="O30" s="3"/>
      <c r="P30" s="6">
        <f>ROUND(P3+P13-P29,5)</f>
        <v>-4877.7299999999996</v>
      </c>
      <c r="Q30" s="3"/>
      <c r="R30" s="6">
        <f t="shared" si="3"/>
        <v>10263.620000000001</v>
      </c>
      <c r="S30" s="3"/>
      <c r="T30" s="6">
        <f t="shared" si="4"/>
        <v>10263.620000000001</v>
      </c>
      <c r="U30" s="3"/>
      <c r="V30" s="6">
        <f t="shared" si="5"/>
        <v>10263.620000000001</v>
      </c>
    </row>
    <row r="31" spans="1:22" s="9" customFormat="1" ht="30" customHeight="1" thickBot="1">
      <c r="A31" s="1" t="s">
        <v>37</v>
      </c>
      <c r="B31" s="1"/>
      <c r="C31" s="1"/>
      <c r="D31" s="1"/>
      <c r="E31" s="1"/>
      <c r="F31" s="1"/>
      <c r="G31" s="1"/>
      <c r="H31" s="8">
        <f>H30</f>
        <v>4088.98</v>
      </c>
      <c r="I31" s="1"/>
      <c r="J31" s="8">
        <f>J30</f>
        <v>4029.52</v>
      </c>
      <c r="K31" s="1"/>
      <c r="L31" s="8">
        <f>L30</f>
        <v>2439.35</v>
      </c>
      <c r="M31" s="1"/>
      <c r="N31" s="8">
        <f>N30</f>
        <v>4583.5</v>
      </c>
      <c r="O31" s="1"/>
      <c r="P31" s="8">
        <f>P30</f>
        <v>-4877.7299999999996</v>
      </c>
      <c r="Q31" s="1"/>
      <c r="R31" s="8">
        <f t="shared" si="3"/>
        <v>10263.620000000001</v>
      </c>
      <c r="S31" s="1"/>
      <c r="T31" s="8">
        <f t="shared" si="4"/>
        <v>10263.620000000001</v>
      </c>
      <c r="U31" s="1"/>
      <c r="V31" s="8">
        <f t="shared" si="5"/>
        <v>10263.620000000001</v>
      </c>
    </row>
    <row r="32" spans="1:22" ht="15.75" thickTop="1"/>
    <row r="34" spans="20:20">
      <c r="T34" s="16"/>
    </row>
  </sheetData>
  <pageMargins left="0.7" right="0.7" top="0.75" bottom="0.75" header="0.1" footer="0.3"/>
  <pageSetup orientation="portrait" verticalDpi="0" r:id="rId1"/>
  <headerFooter>
    <oddHeader>&amp;L&amp;"Arial,Bold"&amp;8 2:11 PM
&amp;"Arial,Bold"&amp;8 07/15/13
&amp;"Arial,Bold"&amp;8 Cash Basis&amp;C&amp;"Arial,Bold"&amp;12 Proffitt Real Estate Services, Inc.
&amp;"Arial,Bold"&amp;14 Profit &amp;&amp; Loss by Class
&amp;"Arial,Bold"&amp;10 July 15, 2012 through July 15, 2013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Proffitt Real Estate Services,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Gosser</dc:creator>
  <cp:lastModifiedBy>Vena Jones</cp:lastModifiedBy>
  <dcterms:created xsi:type="dcterms:W3CDTF">2013-07-15T18:11:08Z</dcterms:created>
  <dcterms:modified xsi:type="dcterms:W3CDTF">2013-07-16T19:22:36Z</dcterms:modified>
</cp:coreProperties>
</file>